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3479EB7A-00E2-4D8F-AB44-29F54209F9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X Analysis" sheetId="10" r:id="rId1"/>
    <sheet name="XII Sc Result Analysis" sheetId="19" r:id="rId2"/>
    <sheet name="P.I. f Comm&amp;Sc." sheetId="2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" i="22" l="1"/>
  <c r="Q30" i="22"/>
  <c r="O30" i="22"/>
  <c r="M30" i="22"/>
  <c r="K30" i="22"/>
  <c r="I30" i="22"/>
  <c r="G30" i="22"/>
  <c r="E30" i="22"/>
  <c r="R29" i="22"/>
  <c r="P29" i="22"/>
  <c r="N29" i="22"/>
  <c r="L29" i="22"/>
  <c r="J29" i="22"/>
  <c r="H29" i="22"/>
  <c r="F29" i="22"/>
  <c r="D29" i="22"/>
  <c r="R28" i="22"/>
  <c r="P28" i="22"/>
  <c r="N28" i="22"/>
  <c r="L28" i="22"/>
  <c r="J28" i="22"/>
  <c r="H28" i="22"/>
  <c r="F28" i="22"/>
  <c r="D28" i="22"/>
  <c r="R27" i="22"/>
  <c r="P27" i="22"/>
  <c r="N27" i="22"/>
  <c r="L27" i="22"/>
  <c r="J27" i="22"/>
  <c r="H27" i="22"/>
  <c r="F27" i="22"/>
  <c r="D27" i="22"/>
  <c r="R26" i="22"/>
  <c r="P26" i="22"/>
  <c r="N26" i="22"/>
  <c r="L26" i="22"/>
  <c r="J26" i="22"/>
  <c r="H26" i="22"/>
  <c r="F26" i="22"/>
  <c r="D26" i="22"/>
  <c r="R25" i="22"/>
  <c r="P25" i="22"/>
  <c r="N25" i="22"/>
  <c r="L25" i="22"/>
  <c r="J25" i="22"/>
  <c r="H25" i="22"/>
  <c r="F25" i="22"/>
  <c r="D25" i="22"/>
  <c r="R24" i="22"/>
  <c r="P24" i="22"/>
  <c r="N24" i="22"/>
  <c r="L24" i="22"/>
  <c r="J24" i="22"/>
  <c r="H24" i="22"/>
  <c r="F24" i="22"/>
  <c r="D24" i="22"/>
  <c r="R23" i="22"/>
  <c r="P23" i="22"/>
  <c r="N23" i="22"/>
  <c r="L23" i="22"/>
  <c r="J23" i="22"/>
  <c r="H23" i="22"/>
  <c r="F23" i="22"/>
  <c r="D23" i="22"/>
  <c r="R22" i="22"/>
  <c r="P22" i="22"/>
  <c r="N22" i="22"/>
  <c r="L22" i="22"/>
  <c r="J22" i="22"/>
  <c r="H22" i="22"/>
  <c r="F22" i="22"/>
  <c r="D22" i="22"/>
  <c r="R21" i="22"/>
  <c r="R30" i="22" s="1"/>
  <c r="R32" i="22" s="1"/>
  <c r="P21" i="22"/>
  <c r="P30" i="22" s="1"/>
  <c r="N21" i="22"/>
  <c r="N30" i="22" s="1"/>
  <c r="L21" i="22"/>
  <c r="L30" i="22" s="1"/>
  <c r="L32" i="22" s="1"/>
  <c r="J21" i="22"/>
  <c r="J30" i="22" s="1"/>
  <c r="J32" i="22" s="1"/>
  <c r="H21" i="22"/>
  <c r="H30" i="22" s="1"/>
  <c r="H32" i="22" s="1"/>
  <c r="F21" i="22"/>
  <c r="F30" i="22" s="1"/>
  <c r="D21" i="22"/>
  <c r="D30" i="22" s="1"/>
  <c r="D32" i="22" s="1"/>
  <c r="P14" i="22"/>
  <c r="O14" i="22"/>
  <c r="N14" i="22"/>
  <c r="N15" i="22" s="1"/>
  <c r="M14" i="22"/>
  <c r="L14" i="22"/>
  <c r="K14" i="22"/>
  <c r="J14" i="22"/>
  <c r="J15" i="22" s="1"/>
  <c r="I14" i="22"/>
  <c r="H14" i="22"/>
  <c r="G14" i="22"/>
  <c r="E14" i="22"/>
  <c r="C14" i="22"/>
  <c r="Q13" i="22"/>
  <c r="Q15" i="22" s="1"/>
  <c r="F12" i="22"/>
  <c r="D12" i="22"/>
  <c r="F11" i="22"/>
  <c r="D11" i="22"/>
  <c r="F10" i="22"/>
  <c r="D10" i="22"/>
  <c r="F9" i="22"/>
  <c r="D9" i="22"/>
  <c r="F8" i="22"/>
  <c r="D8" i="22"/>
  <c r="F7" i="22"/>
  <c r="D7" i="22"/>
  <c r="F6" i="22"/>
  <c r="D6" i="22"/>
  <c r="F5" i="22"/>
  <c r="D5" i="22"/>
  <c r="F4" i="22"/>
  <c r="F14" i="22" s="1"/>
  <c r="F15" i="22" s="1"/>
  <c r="D4" i="22"/>
  <c r="D14" i="22" s="1"/>
  <c r="D15" i="22" s="1"/>
  <c r="H15" i="22" l="1"/>
  <c r="L15" i="22"/>
  <c r="P15" i="22"/>
  <c r="F32" i="22"/>
  <c r="P10" i="10"/>
  <c r="P12" i="10"/>
  <c r="K13" i="10"/>
  <c r="J13" i="10"/>
  <c r="J15" i="10" s="1"/>
  <c r="I13" i="10"/>
  <c r="G13" i="10"/>
  <c r="E13" i="10"/>
  <c r="C13" i="10"/>
  <c r="D7" i="10"/>
  <c r="P7" i="10" s="1"/>
  <c r="D9" i="10"/>
  <c r="P9" i="10" s="1"/>
  <c r="D5" i="10"/>
  <c r="P5" i="10" s="1"/>
  <c r="L4" i="10"/>
  <c r="L13" i="10" s="1"/>
  <c r="L15" i="10" s="1"/>
  <c r="J4" i="10"/>
  <c r="F4" i="10"/>
  <c r="F13" i="10" s="1"/>
  <c r="F15" i="10" s="1"/>
  <c r="D4" i="10"/>
  <c r="D13" i="10" s="1"/>
  <c r="D15" i="10" s="1"/>
  <c r="H11" i="10"/>
  <c r="P11" i="10" s="1"/>
  <c r="H10" i="10"/>
  <c r="H9" i="10"/>
  <c r="H8" i="10"/>
  <c r="P8" i="10" s="1"/>
  <c r="H7" i="10"/>
  <c r="H6" i="10"/>
  <c r="P6" i="10" s="1"/>
  <c r="H5" i="10"/>
  <c r="H4" i="10"/>
  <c r="P4" i="10" l="1"/>
  <c r="P14" i="10" s="1"/>
  <c r="P15" i="10" s="1"/>
  <c r="H13" i="10"/>
  <c r="H15" i="10" s="1"/>
</calcChain>
</file>

<file path=xl/sharedStrings.xml><?xml version="1.0" encoding="utf-8"?>
<sst xmlns="http://schemas.openxmlformats.org/spreadsheetml/2006/main" count="145" uniqueCount="77">
  <si>
    <t>A2</t>
  </si>
  <si>
    <t>C1</t>
  </si>
  <si>
    <t>D2</t>
  </si>
  <si>
    <t>C2</t>
  </si>
  <si>
    <t>A1</t>
  </si>
  <si>
    <t>D1</t>
  </si>
  <si>
    <t>B1</t>
  </si>
  <si>
    <t>B2</t>
  </si>
  <si>
    <t>E</t>
  </si>
  <si>
    <t>ENG</t>
  </si>
  <si>
    <t>N*W</t>
  </si>
  <si>
    <t>MATHS</t>
  </si>
  <si>
    <t xml:space="preserve">PI </t>
  </si>
  <si>
    <t>Total</t>
  </si>
  <si>
    <t>Hindi</t>
  </si>
  <si>
    <t>Maths</t>
  </si>
  <si>
    <t>HIN</t>
  </si>
  <si>
    <t>SCI</t>
  </si>
  <si>
    <t>S.ST.</t>
  </si>
  <si>
    <t>Subjectwise and Overall P.I. of Class X - 2020</t>
  </si>
  <si>
    <t>Overall P.I.</t>
  </si>
  <si>
    <t>P.Ed.</t>
  </si>
  <si>
    <t>C.Sc.</t>
  </si>
  <si>
    <t>Physics</t>
  </si>
  <si>
    <t>Chemistry</t>
  </si>
  <si>
    <t>S.No.</t>
  </si>
  <si>
    <t>Biology</t>
  </si>
  <si>
    <t>75-89.9</t>
  </si>
  <si>
    <t>60-74.9</t>
  </si>
  <si>
    <t>33-44.9</t>
  </si>
  <si>
    <t>English</t>
  </si>
  <si>
    <t>Subject</t>
  </si>
  <si>
    <t>Subject Teacher</t>
  </si>
  <si>
    <t>Registered</t>
  </si>
  <si>
    <t>Appeared</t>
  </si>
  <si>
    <t>Passed</t>
  </si>
  <si>
    <t>Pass %</t>
  </si>
  <si>
    <t>0-32.9</t>
  </si>
  <si>
    <t>45-59.9</t>
  </si>
  <si>
    <t>90%&amp;above</t>
  </si>
  <si>
    <t>Accountancy</t>
  </si>
  <si>
    <t>B.studies</t>
  </si>
  <si>
    <t>I.Practices</t>
  </si>
  <si>
    <t>Mr. Sewa Singh</t>
  </si>
  <si>
    <t>Ms. Sushma Rani</t>
  </si>
  <si>
    <t>Ms. Indu Wadhwa</t>
  </si>
  <si>
    <t>Ms. Meena Goyal</t>
  </si>
  <si>
    <t>Ms.Paramjeet Kaur</t>
  </si>
  <si>
    <t>Ms Renu Dhiman</t>
  </si>
  <si>
    <t xml:space="preserve">Ms. Neha </t>
  </si>
  <si>
    <t>Ms. Savita Kumari</t>
  </si>
  <si>
    <t>Mr Viney Raj</t>
  </si>
  <si>
    <t>Ms. Sumila Devi</t>
  </si>
  <si>
    <t>Section</t>
  </si>
  <si>
    <t>A</t>
  </si>
  <si>
    <t>B</t>
  </si>
  <si>
    <t>Economics</t>
  </si>
  <si>
    <t>P.I.</t>
  </si>
  <si>
    <t>Overall P.I. of Commerce  53.1</t>
  </si>
  <si>
    <t>Overall P.I. of Science    67.2</t>
  </si>
  <si>
    <t>Overall P.I.    60.8</t>
  </si>
  <si>
    <t>XII A (Commerce) PI Calcuation  2020-21     K.V. Karnal</t>
  </si>
  <si>
    <t>B.st</t>
  </si>
  <si>
    <t>Accounts</t>
  </si>
  <si>
    <t>Econmics</t>
  </si>
  <si>
    <t>IP</t>
  </si>
  <si>
    <t>N*W(Total except P.Ed)</t>
  </si>
  <si>
    <t>N</t>
  </si>
  <si>
    <t>XII B (Science) PI Calcuation  2020-21     K.V. Karnal</t>
  </si>
  <si>
    <t xml:space="preserve">XII  B  P.I </t>
  </si>
  <si>
    <t>HINDI</t>
  </si>
  <si>
    <t>PHY</t>
  </si>
  <si>
    <t>CHE.</t>
  </si>
  <si>
    <t>BIO.</t>
  </si>
  <si>
    <t>C.SC.</t>
  </si>
  <si>
    <t>N*W(Total except P.Ed.)</t>
  </si>
  <si>
    <t>XII Result Anaysis 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</si>
</sst>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2" fillId="0" borderId="0" xfId="0" applyFont="1" applyBorder="1"/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164" fontId="1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2" fontId="5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6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workbookViewId="0">
      <selection activeCell="S6" sqref="S6"/>
    </sheetView>
  </sheetViews>
  <sheetFormatPr defaultRowHeight="14.5" x14ac:dyDescent="0.35"/>
  <cols>
    <col min="3" max="3" width="6.7265625" customWidth="1"/>
    <col min="4" max="4" width="6.81640625" customWidth="1"/>
    <col min="6" max="6" width="7.81640625" customWidth="1"/>
    <col min="14" max="14" width="10.26953125" customWidth="1"/>
  </cols>
  <sheetData>
    <row r="1" spans="1:17" ht="15.5" x14ac:dyDescent="0.35">
      <c r="A1" s="1"/>
      <c r="B1" s="19" t="s">
        <v>19</v>
      </c>
      <c r="C1" s="20"/>
      <c r="D1" s="20"/>
      <c r="E1" s="20"/>
      <c r="F1" s="20"/>
      <c r="G1" s="20"/>
      <c r="H1" s="20"/>
      <c r="I1" s="20"/>
      <c r="J1" s="20"/>
      <c r="K1" s="20"/>
      <c r="L1" s="6"/>
      <c r="M1" s="6"/>
      <c r="N1" s="6"/>
      <c r="O1" s="6"/>
      <c r="P1" s="4"/>
    </row>
    <row r="2" spans="1:17" x14ac:dyDescent="0.35">
      <c r="A2" s="1"/>
      <c r="B2" s="1"/>
      <c r="C2" s="1" t="s">
        <v>9</v>
      </c>
      <c r="D2" s="1" t="s">
        <v>10</v>
      </c>
      <c r="E2" s="1" t="s">
        <v>16</v>
      </c>
      <c r="F2" s="1" t="s">
        <v>10</v>
      </c>
      <c r="G2" s="1" t="s">
        <v>11</v>
      </c>
      <c r="H2" s="1" t="s">
        <v>10</v>
      </c>
      <c r="I2" s="1" t="s">
        <v>17</v>
      </c>
      <c r="J2" s="1" t="s">
        <v>10</v>
      </c>
      <c r="K2" s="1" t="s">
        <v>18</v>
      </c>
      <c r="L2" s="5" t="s">
        <v>10</v>
      </c>
      <c r="M2" s="5"/>
      <c r="N2" s="5"/>
      <c r="O2" s="5"/>
      <c r="P2" t="s">
        <v>10</v>
      </c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x14ac:dyDescent="0.35">
      <c r="A4" s="1">
        <v>8</v>
      </c>
      <c r="B4" s="1" t="s">
        <v>4</v>
      </c>
      <c r="C4" s="1">
        <v>3</v>
      </c>
      <c r="D4" s="1">
        <f>(C4*8)</f>
        <v>24</v>
      </c>
      <c r="E4" s="1">
        <v>3</v>
      </c>
      <c r="F4" s="1">
        <f>E4*8</f>
        <v>24</v>
      </c>
      <c r="G4" s="1">
        <v>8</v>
      </c>
      <c r="H4" s="1">
        <f t="shared" ref="H4:H11" si="0">G4*A4</f>
        <v>64</v>
      </c>
      <c r="I4" s="1">
        <v>6</v>
      </c>
      <c r="J4" s="1">
        <f>I4*A4</f>
        <v>48</v>
      </c>
      <c r="K4" s="1">
        <v>2</v>
      </c>
      <c r="L4" s="1">
        <f>K4*A4</f>
        <v>16</v>
      </c>
      <c r="M4" s="1"/>
      <c r="N4" s="1"/>
      <c r="O4" s="1"/>
      <c r="P4">
        <f>SUM(D4,F4,H4,J4,L4)</f>
        <v>176</v>
      </c>
      <c r="Q4">
        <v>8</v>
      </c>
    </row>
    <row r="5" spans="1:17" x14ac:dyDescent="0.35">
      <c r="A5" s="1">
        <v>7</v>
      </c>
      <c r="B5" s="1" t="s">
        <v>0</v>
      </c>
      <c r="C5" s="1">
        <v>6</v>
      </c>
      <c r="D5" s="1">
        <f>C5*A5</f>
        <v>42</v>
      </c>
      <c r="E5" s="1">
        <v>5</v>
      </c>
      <c r="F5" s="1">
        <v>35</v>
      </c>
      <c r="G5" s="1">
        <v>11</v>
      </c>
      <c r="H5" s="1">
        <f t="shared" si="0"/>
        <v>77</v>
      </c>
      <c r="I5" s="1">
        <v>7</v>
      </c>
      <c r="J5" s="1">
        <v>49</v>
      </c>
      <c r="K5" s="1">
        <v>2</v>
      </c>
      <c r="L5" s="1">
        <v>14</v>
      </c>
      <c r="M5" s="1"/>
      <c r="N5" s="1"/>
      <c r="O5" s="1"/>
      <c r="P5">
        <f t="shared" ref="P5:P12" si="1">SUM(D5,F5,H5,J5,L5)</f>
        <v>217</v>
      </c>
      <c r="Q5">
        <v>7</v>
      </c>
    </row>
    <row r="6" spans="1:17" x14ac:dyDescent="0.35">
      <c r="A6" s="1">
        <v>6</v>
      </c>
      <c r="B6" s="1" t="s">
        <v>6</v>
      </c>
      <c r="C6" s="1">
        <v>10</v>
      </c>
      <c r="D6" s="1">
        <v>60</v>
      </c>
      <c r="E6" s="1">
        <v>9</v>
      </c>
      <c r="F6" s="1">
        <v>54</v>
      </c>
      <c r="G6" s="1">
        <v>9</v>
      </c>
      <c r="H6" s="1">
        <f t="shared" si="0"/>
        <v>54</v>
      </c>
      <c r="I6" s="1">
        <v>12</v>
      </c>
      <c r="J6" s="1">
        <v>72</v>
      </c>
      <c r="K6" s="1">
        <v>8</v>
      </c>
      <c r="L6" s="1">
        <v>48</v>
      </c>
      <c r="M6" s="1"/>
      <c r="N6" s="1"/>
      <c r="O6" s="1"/>
      <c r="P6">
        <f t="shared" si="1"/>
        <v>288</v>
      </c>
      <c r="Q6">
        <v>6</v>
      </c>
    </row>
    <row r="7" spans="1:17" x14ac:dyDescent="0.35">
      <c r="A7" s="1">
        <v>5</v>
      </c>
      <c r="B7" s="1" t="s">
        <v>7</v>
      </c>
      <c r="C7" s="1">
        <v>11</v>
      </c>
      <c r="D7" s="1">
        <f t="shared" ref="D7" si="2">C7*A7</f>
        <v>55</v>
      </c>
      <c r="E7" s="1">
        <v>10</v>
      </c>
      <c r="F7" s="1">
        <v>50</v>
      </c>
      <c r="G7" s="1">
        <v>8</v>
      </c>
      <c r="H7" s="1">
        <f t="shared" si="0"/>
        <v>40</v>
      </c>
      <c r="I7" s="1">
        <v>10</v>
      </c>
      <c r="J7" s="1">
        <v>50</v>
      </c>
      <c r="K7" s="1">
        <v>6</v>
      </c>
      <c r="L7" s="1">
        <v>30</v>
      </c>
      <c r="M7" s="1"/>
      <c r="N7" s="1"/>
      <c r="O7" s="1"/>
      <c r="P7">
        <f t="shared" si="1"/>
        <v>225</v>
      </c>
      <c r="Q7">
        <v>5</v>
      </c>
    </row>
    <row r="8" spans="1:17" x14ac:dyDescent="0.35">
      <c r="A8" s="1">
        <v>4</v>
      </c>
      <c r="B8" s="1" t="s">
        <v>1</v>
      </c>
      <c r="C8" s="1">
        <v>9</v>
      </c>
      <c r="D8" s="1">
        <v>36</v>
      </c>
      <c r="E8" s="1">
        <v>7</v>
      </c>
      <c r="F8" s="1">
        <v>28</v>
      </c>
      <c r="G8" s="1">
        <v>8</v>
      </c>
      <c r="H8" s="1">
        <f t="shared" si="0"/>
        <v>32</v>
      </c>
      <c r="I8" s="1">
        <v>10</v>
      </c>
      <c r="J8" s="1">
        <v>40</v>
      </c>
      <c r="K8" s="1">
        <v>12</v>
      </c>
      <c r="L8" s="1">
        <v>48</v>
      </c>
      <c r="M8" s="1"/>
      <c r="N8" s="1"/>
      <c r="O8" s="1"/>
      <c r="P8">
        <f t="shared" si="1"/>
        <v>184</v>
      </c>
      <c r="Q8">
        <v>4</v>
      </c>
    </row>
    <row r="9" spans="1:17" x14ac:dyDescent="0.35">
      <c r="A9" s="1">
        <v>3</v>
      </c>
      <c r="B9" s="1" t="s">
        <v>3</v>
      </c>
      <c r="C9" s="1">
        <v>7</v>
      </c>
      <c r="D9" s="1">
        <f t="shared" ref="D9" si="3">C9*A9</f>
        <v>21</v>
      </c>
      <c r="E9" s="1">
        <v>5</v>
      </c>
      <c r="F9" s="1">
        <v>15</v>
      </c>
      <c r="G9" s="1">
        <v>13</v>
      </c>
      <c r="H9" s="1">
        <f t="shared" si="0"/>
        <v>39</v>
      </c>
      <c r="I9" s="1">
        <v>13</v>
      </c>
      <c r="J9" s="1">
        <v>39</v>
      </c>
      <c r="K9" s="1">
        <v>10</v>
      </c>
      <c r="L9" s="1">
        <v>30</v>
      </c>
      <c r="M9" s="1"/>
      <c r="N9" s="1"/>
      <c r="O9" s="1"/>
      <c r="P9">
        <f t="shared" si="1"/>
        <v>144</v>
      </c>
      <c r="Q9">
        <v>3</v>
      </c>
    </row>
    <row r="10" spans="1:17" x14ac:dyDescent="0.35">
      <c r="A10" s="1">
        <v>2</v>
      </c>
      <c r="B10" s="1" t="s">
        <v>5</v>
      </c>
      <c r="C10" s="1">
        <v>15</v>
      </c>
      <c r="D10" s="1">
        <v>30</v>
      </c>
      <c r="E10" s="1">
        <v>16</v>
      </c>
      <c r="F10" s="1">
        <v>32</v>
      </c>
      <c r="G10" s="1">
        <v>4</v>
      </c>
      <c r="H10" s="1">
        <f t="shared" si="0"/>
        <v>8</v>
      </c>
      <c r="I10" s="1">
        <v>4</v>
      </c>
      <c r="J10" s="1">
        <v>8</v>
      </c>
      <c r="K10" s="1">
        <v>15</v>
      </c>
      <c r="L10" s="1">
        <v>30</v>
      </c>
      <c r="M10" s="1"/>
      <c r="N10" s="1"/>
      <c r="O10" s="1"/>
      <c r="P10">
        <f t="shared" si="1"/>
        <v>108</v>
      </c>
      <c r="Q10">
        <v>2</v>
      </c>
    </row>
    <row r="11" spans="1:17" x14ac:dyDescent="0.35">
      <c r="A11" s="1">
        <v>1</v>
      </c>
      <c r="B11" s="1" t="s">
        <v>2</v>
      </c>
      <c r="C11" s="1">
        <v>3</v>
      </c>
      <c r="D11" s="1">
        <v>3</v>
      </c>
      <c r="E11" s="1">
        <v>9</v>
      </c>
      <c r="F11" s="1">
        <v>9</v>
      </c>
      <c r="G11" s="1">
        <v>3</v>
      </c>
      <c r="H11" s="1">
        <f t="shared" si="0"/>
        <v>3</v>
      </c>
      <c r="I11" s="1">
        <v>2</v>
      </c>
      <c r="J11" s="1">
        <v>2</v>
      </c>
      <c r="K11" s="1">
        <v>9</v>
      </c>
      <c r="L11" s="1">
        <v>9</v>
      </c>
      <c r="M11" s="1"/>
      <c r="N11" s="1"/>
      <c r="O11" s="1"/>
      <c r="P11">
        <f t="shared" si="1"/>
        <v>26</v>
      </c>
      <c r="Q11">
        <v>1</v>
      </c>
    </row>
    <row r="12" spans="1:17" x14ac:dyDescent="0.35">
      <c r="A12" s="1">
        <v>0</v>
      </c>
      <c r="B12" s="1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>
        <f t="shared" si="1"/>
        <v>0</v>
      </c>
      <c r="Q12">
        <v>0</v>
      </c>
    </row>
    <row r="13" spans="1:17" x14ac:dyDescent="0.35">
      <c r="A13" s="1"/>
      <c r="B13" s="1"/>
      <c r="C13" s="1">
        <f>SUM(C4:C12)</f>
        <v>64</v>
      </c>
      <c r="D13" s="1">
        <f>SUM(D4:D11)</f>
        <v>271</v>
      </c>
      <c r="E13" s="1">
        <f>SUM(E4:E12)</f>
        <v>64</v>
      </c>
      <c r="F13" s="1">
        <f>SUM(F4:F11)</f>
        <v>247</v>
      </c>
      <c r="G13" s="1">
        <f>SUM(G4:G12)</f>
        <v>64</v>
      </c>
      <c r="H13" s="1">
        <f>SUM(H4:H12)</f>
        <v>317</v>
      </c>
      <c r="I13" s="1">
        <f>SUM(I4:I11)</f>
        <v>64</v>
      </c>
      <c r="J13" s="1">
        <f>SUM(J4:J12)</f>
        <v>308</v>
      </c>
      <c r="K13" s="1">
        <f>SUM(K4:K11)</f>
        <v>64</v>
      </c>
      <c r="L13" s="1">
        <f>SUM(L4:L11)</f>
        <v>225</v>
      </c>
      <c r="M13" s="1"/>
      <c r="N13" s="1"/>
      <c r="O13" s="1"/>
    </row>
    <row r="14" spans="1:17" x14ac:dyDescent="0.3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>
        <f>SUM(P4:P12)</f>
        <v>1368</v>
      </c>
    </row>
    <row r="15" spans="1:17" ht="18.5" x14ac:dyDescent="0.45">
      <c r="A15" s="1" t="s">
        <v>12</v>
      </c>
      <c r="B15" s="1"/>
      <c r="C15" s="1"/>
      <c r="D15" s="2">
        <f>(D13/C13)*12.5</f>
        <v>52.9296875</v>
      </c>
      <c r="E15" s="2"/>
      <c r="F15" s="2">
        <f>(F13/E13)*12.5</f>
        <v>48.2421875</v>
      </c>
      <c r="G15" s="2"/>
      <c r="H15" s="2">
        <f>(H13/G13)*12.5</f>
        <v>61.9140625</v>
      </c>
      <c r="I15" s="2"/>
      <c r="J15" s="2">
        <f>(J13/I13)*12.5</f>
        <v>60.15625</v>
      </c>
      <c r="K15" s="2"/>
      <c r="L15" s="2">
        <f>(L13/K13)*12.5</f>
        <v>43.9453125</v>
      </c>
      <c r="M15" s="2"/>
      <c r="N15" s="2"/>
      <c r="O15" s="2"/>
      <c r="P15" s="3">
        <f>(P14/64)*2.5</f>
        <v>53.4375</v>
      </c>
      <c r="Q15" t="s">
        <v>20</v>
      </c>
    </row>
    <row r="16" spans="1:1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mergeCells count="1">
    <mergeCell ref="B1:K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zoomScaleNormal="100" workbookViewId="0">
      <selection activeCell="O18" sqref="O18"/>
    </sheetView>
  </sheetViews>
  <sheetFormatPr defaultRowHeight="14.5" x14ac:dyDescent="0.35"/>
  <cols>
    <col min="1" max="1" width="5.54296875" customWidth="1"/>
    <col min="2" max="2" width="15.453125" customWidth="1"/>
    <col min="3" max="3" width="24.81640625" customWidth="1"/>
    <col min="4" max="4" width="10.54296875" style="7" customWidth="1"/>
    <col min="5" max="5" width="10.54296875" customWidth="1"/>
    <col min="14" max="14" width="11.1796875" customWidth="1"/>
  </cols>
  <sheetData>
    <row r="1" spans="1:15" ht="28.5" x14ac:dyDescent="0.65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18.5" x14ac:dyDescent="0.45">
      <c r="A3" s="16" t="s">
        <v>25</v>
      </c>
      <c r="B3" s="16" t="s">
        <v>31</v>
      </c>
      <c r="C3" s="16" t="s">
        <v>32</v>
      </c>
      <c r="D3" s="16" t="s">
        <v>53</v>
      </c>
      <c r="E3" s="16" t="s">
        <v>33</v>
      </c>
      <c r="F3" s="16" t="s">
        <v>34</v>
      </c>
      <c r="G3" s="16" t="s">
        <v>35</v>
      </c>
      <c r="H3" s="16" t="s">
        <v>36</v>
      </c>
      <c r="I3" s="16" t="s">
        <v>37</v>
      </c>
      <c r="J3" s="16" t="s">
        <v>29</v>
      </c>
      <c r="K3" s="16" t="s">
        <v>38</v>
      </c>
      <c r="L3" s="16" t="s">
        <v>28</v>
      </c>
      <c r="M3" s="16" t="s">
        <v>27</v>
      </c>
      <c r="N3" s="16" t="s">
        <v>39</v>
      </c>
      <c r="O3" s="18" t="s">
        <v>57</v>
      </c>
    </row>
    <row r="4" spans="1:15" ht="18.5" x14ac:dyDescent="0.45">
      <c r="A4" s="16">
        <v>1</v>
      </c>
      <c r="B4" s="29" t="s">
        <v>30</v>
      </c>
      <c r="C4" s="29" t="s">
        <v>43</v>
      </c>
      <c r="D4" s="16" t="s">
        <v>54</v>
      </c>
      <c r="E4" s="16">
        <v>33</v>
      </c>
      <c r="F4" s="16">
        <v>32</v>
      </c>
      <c r="G4" s="16">
        <v>32</v>
      </c>
      <c r="H4" s="16">
        <v>100</v>
      </c>
      <c r="I4" s="16">
        <v>0</v>
      </c>
      <c r="J4" s="16">
        <v>0</v>
      </c>
      <c r="K4" s="16">
        <v>1</v>
      </c>
      <c r="L4" s="16">
        <v>5</v>
      </c>
      <c r="M4" s="16">
        <v>21</v>
      </c>
      <c r="N4" s="16">
        <v>5</v>
      </c>
      <c r="O4" s="18">
        <v>53.5</v>
      </c>
    </row>
    <row r="5" spans="1:15" s="7" customFormat="1" ht="18.5" x14ac:dyDescent="0.45">
      <c r="A5" s="16"/>
      <c r="B5" s="30"/>
      <c r="C5" s="30"/>
      <c r="D5" s="16" t="s">
        <v>55</v>
      </c>
      <c r="E5" s="16">
        <v>39</v>
      </c>
      <c r="F5" s="16">
        <v>39</v>
      </c>
      <c r="G5" s="16">
        <v>39</v>
      </c>
      <c r="H5" s="16">
        <v>100</v>
      </c>
      <c r="I5" s="16">
        <v>0</v>
      </c>
      <c r="J5" s="16">
        <v>0</v>
      </c>
      <c r="K5" s="16">
        <v>0</v>
      </c>
      <c r="L5" s="16">
        <v>8</v>
      </c>
      <c r="M5" s="16">
        <v>15</v>
      </c>
      <c r="N5" s="16">
        <v>16</v>
      </c>
      <c r="O5" s="18">
        <v>62.5</v>
      </c>
    </row>
    <row r="6" spans="1:15" s="7" customFormat="1" ht="18.5" x14ac:dyDescent="0.45">
      <c r="A6" s="16"/>
      <c r="B6" s="31"/>
      <c r="C6" s="31"/>
      <c r="D6" s="16" t="s">
        <v>13</v>
      </c>
      <c r="E6" s="16">
        <v>72</v>
      </c>
      <c r="F6" s="16">
        <v>71</v>
      </c>
      <c r="G6" s="16">
        <v>71</v>
      </c>
      <c r="H6" s="16">
        <v>100</v>
      </c>
      <c r="I6" s="16">
        <v>0</v>
      </c>
      <c r="J6" s="16">
        <v>0</v>
      </c>
      <c r="K6" s="16">
        <v>1</v>
      </c>
      <c r="L6" s="16">
        <v>13</v>
      </c>
      <c r="M6" s="16">
        <v>36</v>
      </c>
      <c r="N6" s="16">
        <v>21</v>
      </c>
      <c r="O6" s="16"/>
    </row>
    <row r="7" spans="1:15" ht="18.5" x14ac:dyDescent="0.45">
      <c r="A7" s="16">
        <v>2</v>
      </c>
      <c r="B7" s="29" t="s">
        <v>14</v>
      </c>
      <c r="C7" s="29" t="s">
        <v>52</v>
      </c>
      <c r="D7" s="16" t="s">
        <v>54</v>
      </c>
      <c r="E7" s="16">
        <v>17</v>
      </c>
      <c r="F7" s="16">
        <v>17</v>
      </c>
      <c r="G7" s="16">
        <v>17</v>
      </c>
      <c r="H7" s="16">
        <v>100</v>
      </c>
      <c r="I7" s="16">
        <v>0</v>
      </c>
      <c r="J7" s="16">
        <v>0</v>
      </c>
      <c r="K7" s="16">
        <v>1</v>
      </c>
      <c r="L7" s="16">
        <v>8</v>
      </c>
      <c r="M7" s="16">
        <v>6</v>
      </c>
      <c r="N7" s="16">
        <v>2</v>
      </c>
      <c r="O7" s="18">
        <v>46.3</v>
      </c>
    </row>
    <row r="8" spans="1:15" s="7" customFormat="1" ht="18.5" x14ac:dyDescent="0.45">
      <c r="A8" s="16"/>
      <c r="B8" s="30"/>
      <c r="C8" s="30"/>
      <c r="D8" s="16" t="s">
        <v>55</v>
      </c>
      <c r="E8" s="16">
        <v>15</v>
      </c>
      <c r="F8" s="16">
        <v>15</v>
      </c>
      <c r="G8" s="16">
        <v>15</v>
      </c>
      <c r="H8" s="16">
        <v>100</v>
      </c>
      <c r="I8" s="16">
        <v>0</v>
      </c>
      <c r="J8" s="16">
        <v>0</v>
      </c>
      <c r="K8" s="16">
        <v>1</v>
      </c>
      <c r="L8" s="16">
        <v>2</v>
      </c>
      <c r="M8" s="16">
        <v>6</v>
      </c>
      <c r="N8" s="16">
        <v>6</v>
      </c>
      <c r="O8" s="18">
        <v>74.2</v>
      </c>
    </row>
    <row r="9" spans="1:15" s="7" customFormat="1" ht="18.5" x14ac:dyDescent="0.45">
      <c r="A9" s="16"/>
      <c r="B9" s="31"/>
      <c r="C9" s="31"/>
      <c r="D9" s="16" t="s">
        <v>13</v>
      </c>
      <c r="E9" s="16">
        <v>32</v>
      </c>
      <c r="F9" s="16">
        <v>32</v>
      </c>
      <c r="G9" s="16">
        <v>32</v>
      </c>
      <c r="H9" s="16">
        <v>100</v>
      </c>
      <c r="I9" s="16">
        <v>0</v>
      </c>
      <c r="J9" s="16">
        <v>0</v>
      </c>
      <c r="K9" s="16">
        <v>2</v>
      </c>
      <c r="L9" s="16">
        <v>10</v>
      </c>
      <c r="M9" s="16">
        <v>12</v>
      </c>
      <c r="N9" s="16">
        <v>8</v>
      </c>
      <c r="O9" s="16"/>
    </row>
    <row r="10" spans="1:15" ht="18.5" x14ac:dyDescent="0.45">
      <c r="A10" s="16">
        <v>3</v>
      </c>
      <c r="B10" s="29" t="s">
        <v>15</v>
      </c>
      <c r="C10" s="29" t="s">
        <v>44</v>
      </c>
      <c r="D10" s="16" t="s">
        <v>54</v>
      </c>
      <c r="E10" s="16">
        <v>8</v>
      </c>
      <c r="F10" s="16">
        <v>7</v>
      </c>
      <c r="G10" s="16">
        <v>7</v>
      </c>
      <c r="H10" s="16">
        <v>100</v>
      </c>
      <c r="I10" s="16">
        <v>0</v>
      </c>
      <c r="J10" s="16">
        <v>0</v>
      </c>
      <c r="K10" s="16">
        <v>0</v>
      </c>
      <c r="L10" s="16">
        <v>1</v>
      </c>
      <c r="M10" s="16">
        <v>3</v>
      </c>
      <c r="N10" s="16">
        <v>3</v>
      </c>
      <c r="O10" s="18">
        <v>73.2</v>
      </c>
    </row>
    <row r="11" spans="1:15" s="7" customFormat="1" ht="18.5" x14ac:dyDescent="0.45">
      <c r="A11" s="16"/>
      <c r="B11" s="30"/>
      <c r="C11" s="30"/>
      <c r="D11" s="16" t="s">
        <v>55</v>
      </c>
      <c r="E11" s="16">
        <v>24</v>
      </c>
      <c r="F11" s="16">
        <v>24</v>
      </c>
      <c r="G11" s="16">
        <v>24</v>
      </c>
      <c r="H11" s="16">
        <v>100</v>
      </c>
      <c r="I11" s="16">
        <v>0</v>
      </c>
      <c r="J11" s="16">
        <v>0</v>
      </c>
      <c r="K11" s="16">
        <v>0</v>
      </c>
      <c r="L11" s="16">
        <v>11</v>
      </c>
      <c r="M11" s="16">
        <v>6</v>
      </c>
      <c r="N11" s="16">
        <v>7</v>
      </c>
      <c r="O11" s="18">
        <v>64.099999999999994</v>
      </c>
    </row>
    <row r="12" spans="1:15" s="7" customFormat="1" ht="18.5" x14ac:dyDescent="0.45">
      <c r="A12" s="16"/>
      <c r="B12" s="31"/>
      <c r="C12" s="31"/>
      <c r="D12" s="16" t="s">
        <v>13</v>
      </c>
      <c r="E12" s="16">
        <v>32</v>
      </c>
      <c r="F12" s="16">
        <v>31</v>
      </c>
      <c r="G12" s="16">
        <v>31</v>
      </c>
      <c r="H12" s="16">
        <v>100</v>
      </c>
      <c r="I12" s="16">
        <v>0</v>
      </c>
      <c r="J12" s="16">
        <v>0</v>
      </c>
      <c r="K12" s="16">
        <v>0</v>
      </c>
      <c r="L12" s="16">
        <v>12</v>
      </c>
      <c r="M12" s="16">
        <v>9</v>
      </c>
      <c r="N12" s="16">
        <v>10</v>
      </c>
      <c r="O12" s="16"/>
    </row>
    <row r="13" spans="1:15" ht="18.5" x14ac:dyDescent="0.45">
      <c r="A13" s="16">
        <v>4</v>
      </c>
      <c r="B13" s="16" t="s">
        <v>23</v>
      </c>
      <c r="C13" s="16" t="s">
        <v>45</v>
      </c>
      <c r="D13" s="16" t="s">
        <v>55</v>
      </c>
      <c r="E13" s="16">
        <v>39</v>
      </c>
      <c r="F13" s="16">
        <v>39</v>
      </c>
      <c r="G13" s="16">
        <v>39</v>
      </c>
      <c r="H13" s="16">
        <v>100</v>
      </c>
      <c r="I13" s="16">
        <v>0</v>
      </c>
      <c r="J13" s="16">
        <v>0</v>
      </c>
      <c r="K13" s="16">
        <v>0</v>
      </c>
      <c r="L13" s="16">
        <v>8</v>
      </c>
      <c r="M13" s="16">
        <v>19</v>
      </c>
      <c r="N13" s="16">
        <v>12</v>
      </c>
      <c r="O13" s="18">
        <v>69.599999999999994</v>
      </c>
    </row>
    <row r="14" spans="1:15" ht="18.5" x14ac:dyDescent="0.45">
      <c r="A14" s="16">
        <v>5</v>
      </c>
      <c r="B14" s="16" t="s">
        <v>24</v>
      </c>
      <c r="C14" s="16" t="s">
        <v>46</v>
      </c>
      <c r="D14" s="16" t="s">
        <v>55</v>
      </c>
      <c r="E14" s="16">
        <v>39</v>
      </c>
      <c r="F14" s="16">
        <v>39</v>
      </c>
      <c r="G14" s="16">
        <v>39</v>
      </c>
      <c r="H14" s="16">
        <v>100</v>
      </c>
      <c r="I14" s="16">
        <v>0</v>
      </c>
      <c r="J14" s="16">
        <v>0</v>
      </c>
      <c r="K14" s="16">
        <v>0</v>
      </c>
      <c r="L14" s="16">
        <v>10</v>
      </c>
      <c r="M14" s="16">
        <v>17</v>
      </c>
      <c r="N14" s="16">
        <v>12</v>
      </c>
      <c r="O14" s="18">
        <v>65.099999999999994</v>
      </c>
    </row>
    <row r="15" spans="1:15" ht="18.5" x14ac:dyDescent="0.45">
      <c r="A15" s="16">
        <v>6</v>
      </c>
      <c r="B15" s="16" t="s">
        <v>26</v>
      </c>
      <c r="C15" s="16" t="s">
        <v>47</v>
      </c>
      <c r="D15" s="16" t="s">
        <v>55</v>
      </c>
      <c r="E15" s="16">
        <v>18</v>
      </c>
      <c r="F15" s="16">
        <v>18</v>
      </c>
      <c r="G15" s="16">
        <v>18</v>
      </c>
      <c r="H15" s="16">
        <v>100</v>
      </c>
      <c r="I15" s="16">
        <v>0</v>
      </c>
      <c r="J15" s="16">
        <v>0</v>
      </c>
      <c r="K15" s="16">
        <v>0</v>
      </c>
      <c r="L15" s="16">
        <v>0</v>
      </c>
      <c r="M15" s="16">
        <v>2</v>
      </c>
      <c r="N15" s="16">
        <v>16</v>
      </c>
      <c r="O15" s="18">
        <v>87.5</v>
      </c>
    </row>
    <row r="16" spans="1:15" ht="18.5" x14ac:dyDescent="0.45">
      <c r="A16" s="16">
        <v>7</v>
      </c>
      <c r="B16" s="16" t="s">
        <v>22</v>
      </c>
      <c r="C16" s="16" t="s">
        <v>48</v>
      </c>
      <c r="D16" s="16" t="s">
        <v>55</v>
      </c>
      <c r="E16" s="16">
        <v>21</v>
      </c>
      <c r="F16" s="16">
        <v>21</v>
      </c>
      <c r="G16" s="16">
        <v>21</v>
      </c>
      <c r="H16" s="16">
        <v>100</v>
      </c>
      <c r="I16" s="16">
        <v>0</v>
      </c>
      <c r="J16" s="16">
        <v>0</v>
      </c>
      <c r="K16" s="16">
        <v>0</v>
      </c>
      <c r="L16" s="16">
        <v>2</v>
      </c>
      <c r="M16" s="16">
        <v>9</v>
      </c>
      <c r="N16" s="16">
        <v>10</v>
      </c>
      <c r="O16" s="18">
        <v>62.5</v>
      </c>
    </row>
    <row r="17" spans="1:15" s="7" customFormat="1" ht="18.5" x14ac:dyDescent="0.45">
      <c r="A17" s="18">
        <v>8</v>
      </c>
      <c r="B17" s="18" t="s">
        <v>42</v>
      </c>
      <c r="C17" s="16" t="s">
        <v>48</v>
      </c>
      <c r="D17" s="16" t="s">
        <v>54</v>
      </c>
      <c r="E17" s="16">
        <v>8</v>
      </c>
      <c r="F17" s="16">
        <v>8</v>
      </c>
      <c r="G17" s="16">
        <v>8</v>
      </c>
      <c r="H17" s="16">
        <v>100</v>
      </c>
      <c r="I17" s="16">
        <v>0</v>
      </c>
      <c r="J17" s="16">
        <v>0</v>
      </c>
      <c r="K17" s="16">
        <v>0</v>
      </c>
      <c r="L17" s="16">
        <v>3</v>
      </c>
      <c r="M17" s="16">
        <v>3</v>
      </c>
      <c r="N17" s="16">
        <v>2</v>
      </c>
      <c r="O17" s="18">
        <v>55.3</v>
      </c>
    </row>
    <row r="18" spans="1:15" ht="18.5" x14ac:dyDescent="0.45">
      <c r="A18" s="16">
        <v>9</v>
      </c>
      <c r="B18" s="16" t="s">
        <v>40</v>
      </c>
      <c r="C18" s="16" t="s">
        <v>49</v>
      </c>
      <c r="D18" s="16" t="s">
        <v>54</v>
      </c>
      <c r="E18" s="16">
        <v>33</v>
      </c>
      <c r="F18" s="16">
        <v>32</v>
      </c>
      <c r="G18" s="16">
        <v>32</v>
      </c>
      <c r="H18" s="16">
        <v>100</v>
      </c>
      <c r="I18" s="16">
        <v>0</v>
      </c>
      <c r="J18" s="16">
        <v>0</v>
      </c>
      <c r="K18" s="16">
        <v>1</v>
      </c>
      <c r="L18" s="16">
        <v>12</v>
      </c>
      <c r="M18" s="16">
        <v>4</v>
      </c>
      <c r="N18" s="16">
        <v>13</v>
      </c>
      <c r="O18" s="18">
        <v>73.8</v>
      </c>
    </row>
    <row r="19" spans="1:15" ht="18.5" x14ac:dyDescent="0.45">
      <c r="A19" s="16">
        <v>10</v>
      </c>
      <c r="B19" s="16" t="s">
        <v>41</v>
      </c>
      <c r="C19" s="16" t="s">
        <v>49</v>
      </c>
      <c r="D19" s="16" t="s">
        <v>54</v>
      </c>
      <c r="E19" s="16">
        <v>33</v>
      </c>
      <c r="F19" s="16">
        <v>32</v>
      </c>
      <c r="G19" s="16">
        <v>32</v>
      </c>
      <c r="H19" s="16">
        <v>100</v>
      </c>
      <c r="I19" s="16">
        <v>0</v>
      </c>
      <c r="J19" s="16">
        <v>0</v>
      </c>
      <c r="K19" s="16">
        <v>3</v>
      </c>
      <c r="L19" s="16">
        <v>17</v>
      </c>
      <c r="M19" s="16">
        <v>5</v>
      </c>
      <c r="N19" s="16">
        <v>7</v>
      </c>
      <c r="O19" s="18">
        <v>47.3</v>
      </c>
    </row>
    <row r="20" spans="1:15" ht="18.5" x14ac:dyDescent="0.45">
      <c r="A20" s="18">
        <v>11</v>
      </c>
      <c r="B20" s="18" t="s">
        <v>56</v>
      </c>
      <c r="C20" s="18" t="s">
        <v>50</v>
      </c>
      <c r="D20" s="18" t="s">
        <v>54</v>
      </c>
      <c r="E20" s="16">
        <v>33</v>
      </c>
      <c r="F20" s="16">
        <v>32</v>
      </c>
      <c r="G20" s="16">
        <v>32</v>
      </c>
      <c r="H20" s="16">
        <v>100</v>
      </c>
      <c r="I20" s="16">
        <v>0</v>
      </c>
      <c r="J20" s="16">
        <v>0</v>
      </c>
      <c r="K20" s="16">
        <v>15</v>
      </c>
      <c r="L20" s="16">
        <v>12</v>
      </c>
      <c r="M20" s="16">
        <v>5</v>
      </c>
      <c r="N20" s="16">
        <v>0</v>
      </c>
      <c r="O20" s="18">
        <v>35.200000000000003</v>
      </c>
    </row>
    <row r="21" spans="1:15" ht="18.5" x14ac:dyDescent="0.45">
      <c r="A21" s="18">
        <v>12</v>
      </c>
      <c r="B21" s="26" t="s">
        <v>21</v>
      </c>
      <c r="C21" s="26" t="s">
        <v>51</v>
      </c>
      <c r="D21" s="18" t="s">
        <v>54</v>
      </c>
      <c r="E21" s="16">
        <v>33</v>
      </c>
      <c r="F21" s="16">
        <v>32</v>
      </c>
      <c r="G21" s="16">
        <v>32</v>
      </c>
      <c r="H21" s="16">
        <v>100</v>
      </c>
      <c r="I21" s="16">
        <v>0</v>
      </c>
      <c r="J21" s="16">
        <v>0</v>
      </c>
      <c r="K21" s="16">
        <v>0</v>
      </c>
      <c r="L21" s="16">
        <v>20</v>
      </c>
      <c r="M21" s="16">
        <v>12</v>
      </c>
      <c r="N21" s="16">
        <v>0</v>
      </c>
      <c r="O21" s="18">
        <v>53.5</v>
      </c>
    </row>
    <row r="22" spans="1:15" ht="18.5" x14ac:dyDescent="0.45">
      <c r="A22" s="16"/>
      <c r="B22" s="27"/>
      <c r="C22" s="27"/>
      <c r="D22" s="18" t="s">
        <v>55</v>
      </c>
      <c r="E22" s="16">
        <v>38</v>
      </c>
      <c r="F22" s="16">
        <v>38</v>
      </c>
      <c r="G22" s="16">
        <v>38</v>
      </c>
      <c r="H22" s="16">
        <v>100</v>
      </c>
      <c r="I22" s="16">
        <v>0</v>
      </c>
      <c r="J22" s="16">
        <v>0</v>
      </c>
      <c r="K22" s="16">
        <v>0</v>
      </c>
      <c r="L22" s="16">
        <v>15</v>
      </c>
      <c r="M22" s="16">
        <v>18</v>
      </c>
      <c r="N22" s="16">
        <v>5</v>
      </c>
      <c r="O22" s="18">
        <v>56.9</v>
      </c>
    </row>
    <row r="23" spans="1:15" ht="18.5" x14ac:dyDescent="0.45">
      <c r="A23" s="16"/>
      <c r="B23" s="28"/>
      <c r="C23" s="28"/>
      <c r="D23" s="18" t="s">
        <v>13</v>
      </c>
      <c r="E23" s="16">
        <v>71</v>
      </c>
      <c r="F23" s="16">
        <v>70</v>
      </c>
      <c r="G23" s="16">
        <v>70</v>
      </c>
      <c r="H23" s="16">
        <v>100</v>
      </c>
      <c r="I23" s="16">
        <v>0</v>
      </c>
      <c r="J23" s="16">
        <v>0</v>
      </c>
      <c r="K23" s="16">
        <v>0</v>
      </c>
      <c r="L23" s="16">
        <v>35</v>
      </c>
      <c r="M23" s="16">
        <v>30</v>
      </c>
      <c r="N23" s="16">
        <v>5</v>
      </c>
      <c r="O23" s="16"/>
    </row>
    <row r="24" spans="1:15" ht="18.5" x14ac:dyDescent="0.45">
      <c r="A24" s="17"/>
      <c r="B24" s="17"/>
      <c r="C24" s="17"/>
      <c r="D24" s="22" t="s">
        <v>58</v>
      </c>
      <c r="E24" s="23"/>
      <c r="F24" s="23"/>
      <c r="G24" s="23"/>
      <c r="H24" s="23"/>
      <c r="I24" s="17"/>
      <c r="J24" s="17"/>
      <c r="K24" s="17"/>
      <c r="L24" s="17"/>
      <c r="M24" s="17"/>
      <c r="N24" s="17"/>
      <c r="O24" s="17"/>
    </row>
    <row r="25" spans="1:15" ht="18.5" x14ac:dyDescent="0.45">
      <c r="A25" s="17"/>
      <c r="B25" s="17"/>
      <c r="C25" s="17"/>
      <c r="D25" s="24" t="s">
        <v>59</v>
      </c>
      <c r="E25" s="25"/>
      <c r="F25" s="25"/>
      <c r="G25" s="25"/>
      <c r="H25" s="25"/>
      <c r="I25" s="17"/>
      <c r="J25" s="17"/>
      <c r="K25" s="17"/>
      <c r="L25" s="17"/>
      <c r="M25" s="17"/>
      <c r="N25" s="17"/>
      <c r="O25" s="17"/>
    </row>
    <row r="26" spans="1:15" ht="18.5" x14ac:dyDescent="0.45">
      <c r="A26" s="17"/>
      <c r="B26" s="17"/>
      <c r="C26" s="17"/>
      <c r="D26" s="24" t="s">
        <v>60</v>
      </c>
      <c r="E26" s="25"/>
      <c r="F26" s="25"/>
      <c r="G26" s="25"/>
      <c r="H26" s="25"/>
      <c r="I26" s="17"/>
      <c r="J26" s="17"/>
      <c r="K26" s="17"/>
      <c r="L26" s="17"/>
      <c r="M26" s="17"/>
      <c r="N26" s="17"/>
      <c r="O26" s="17"/>
    </row>
  </sheetData>
  <mergeCells count="12">
    <mergeCell ref="A1:O1"/>
    <mergeCell ref="D24:H24"/>
    <mergeCell ref="D25:H25"/>
    <mergeCell ref="D26:H26"/>
    <mergeCell ref="B21:B23"/>
    <mergeCell ref="B10:B12"/>
    <mergeCell ref="B7:B9"/>
    <mergeCell ref="B4:B6"/>
    <mergeCell ref="C4:C6"/>
    <mergeCell ref="C7:C9"/>
    <mergeCell ref="C10:C12"/>
    <mergeCell ref="C21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workbookViewId="0">
      <selection activeCell="A18" sqref="A18:S32"/>
    </sheetView>
  </sheetViews>
  <sheetFormatPr defaultRowHeight="14.5" x14ac:dyDescent="0.35"/>
  <sheetData>
    <row r="1" spans="1:17" ht="15.5" x14ac:dyDescent="0.35">
      <c r="A1" s="1"/>
      <c r="B1" s="32" t="s">
        <v>61</v>
      </c>
      <c r="C1" s="33"/>
      <c r="D1" s="33"/>
      <c r="E1" s="33"/>
      <c r="F1" s="33"/>
      <c r="G1" s="33"/>
      <c r="H1" s="33"/>
      <c r="I1" s="33"/>
      <c r="J1" s="33"/>
      <c r="K1" s="34"/>
      <c r="L1" s="9"/>
      <c r="M1" s="9"/>
      <c r="N1" s="9"/>
      <c r="O1" s="9"/>
      <c r="P1" s="9"/>
      <c r="Q1" s="9"/>
    </row>
    <row r="2" spans="1:17" ht="43.5" x14ac:dyDescent="0.35">
      <c r="A2" s="1"/>
      <c r="B2" s="1"/>
      <c r="C2" s="1" t="s">
        <v>30</v>
      </c>
      <c r="D2" s="1" t="s">
        <v>10</v>
      </c>
      <c r="E2" s="1" t="s">
        <v>14</v>
      </c>
      <c r="F2" s="1" t="s">
        <v>10</v>
      </c>
      <c r="G2" s="1" t="s">
        <v>15</v>
      </c>
      <c r="H2" s="1" t="s">
        <v>10</v>
      </c>
      <c r="I2" s="1" t="s">
        <v>62</v>
      </c>
      <c r="J2" s="1" t="s">
        <v>10</v>
      </c>
      <c r="K2" s="1" t="s">
        <v>63</v>
      </c>
      <c r="L2" s="1" t="s">
        <v>10</v>
      </c>
      <c r="M2" s="1" t="s">
        <v>64</v>
      </c>
      <c r="N2" s="1" t="s">
        <v>10</v>
      </c>
      <c r="O2" s="1" t="s">
        <v>65</v>
      </c>
      <c r="P2" s="1" t="s">
        <v>10</v>
      </c>
      <c r="Q2" s="10" t="s">
        <v>66</v>
      </c>
    </row>
    <row r="3" spans="1:17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5">
      <c r="A4" s="1">
        <v>8</v>
      </c>
      <c r="B4" s="1" t="s">
        <v>4</v>
      </c>
      <c r="C4" s="1">
        <v>1</v>
      </c>
      <c r="D4" s="1">
        <f>(C4*A4)</f>
        <v>8</v>
      </c>
      <c r="E4" s="1">
        <v>1</v>
      </c>
      <c r="F4" s="1">
        <f>(G4*A4)</f>
        <v>0</v>
      </c>
      <c r="G4" s="1">
        <v>0</v>
      </c>
      <c r="H4" s="1">
        <v>0</v>
      </c>
      <c r="I4" s="1">
        <v>5</v>
      </c>
      <c r="J4" s="1">
        <v>40</v>
      </c>
      <c r="K4" s="1">
        <v>13</v>
      </c>
      <c r="L4" s="1">
        <v>104</v>
      </c>
      <c r="M4" s="1">
        <v>0</v>
      </c>
      <c r="N4" s="1">
        <v>0</v>
      </c>
      <c r="O4" s="1">
        <v>1</v>
      </c>
      <c r="P4" s="1">
        <v>8</v>
      </c>
      <c r="Q4" s="1">
        <v>170</v>
      </c>
    </row>
    <row r="5" spans="1:17" x14ac:dyDescent="0.35">
      <c r="A5" s="1">
        <v>7</v>
      </c>
      <c r="B5" s="1" t="s">
        <v>0</v>
      </c>
      <c r="C5" s="1">
        <v>1</v>
      </c>
      <c r="D5" s="1">
        <f t="shared" ref="D5:D12" si="0">(C5*A5)</f>
        <v>7</v>
      </c>
      <c r="E5" s="1">
        <v>2</v>
      </c>
      <c r="F5" s="1">
        <f t="shared" ref="F5:F12" si="1">(E5*A5)</f>
        <v>14</v>
      </c>
      <c r="G5" s="1">
        <v>3</v>
      </c>
      <c r="H5" s="1">
        <v>21</v>
      </c>
      <c r="I5" s="1">
        <v>2</v>
      </c>
      <c r="J5" s="1">
        <v>14</v>
      </c>
      <c r="K5" s="1">
        <v>2</v>
      </c>
      <c r="L5" s="1">
        <v>14</v>
      </c>
      <c r="M5" s="1">
        <v>0</v>
      </c>
      <c r="N5" s="1">
        <v>0</v>
      </c>
      <c r="O5" s="1">
        <v>0</v>
      </c>
      <c r="P5" s="1">
        <v>0</v>
      </c>
      <c r="Q5" s="1">
        <v>70</v>
      </c>
    </row>
    <row r="6" spans="1:17" x14ac:dyDescent="0.35">
      <c r="A6" s="1">
        <v>6</v>
      </c>
      <c r="B6" s="1" t="s">
        <v>6</v>
      </c>
      <c r="C6" s="1">
        <v>5</v>
      </c>
      <c r="D6" s="1">
        <f t="shared" si="0"/>
        <v>30</v>
      </c>
      <c r="E6" s="1">
        <v>1</v>
      </c>
      <c r="F6" s="1">
        <f t="shared" si="1"/>
        <v>6</v>
      </c>
      <c r="G6" s="1">
        <v>2</v>
      </c>
      <c r="H6" s="1">
        <v>12</v>
      </c>
      <c r="I6" s="1">
        <v>2</v>
      </c>
      <c r="J6" s="1">
        <v>12</v>
      </c>
      <c r="K6" s="1">
        <v>3</v>
      </c>
      <c r="L6" s="1">
        <v>18</v>
      </c>
      <c r="M6" s="1">
        <v>3</v>
      </c>
      <c r="N6" s="1">
        <v>18</v>
      </c>
      <c r="O6" s="1">
        <v>1</v>
      </c>
      <c r="P6" s="1">
        <v>6</v>
      </c>
      <c r="Q6" s="1">
        <v>102</v>
      </c>
    </row>
    <row r="7" spans="1:17" x14ac:dyDescent="0.35">
      <c r="A7" s="1">
        <v>5</v>
      </c>
      <c r="B7" s="1" t="s">
        <v>7</v>
      </c>
      <c r="C7" s="1">
        <v>5</v>
      </c>
      <c r="D7" s="1">
        <f t="shared" si="0"/>
        <v>25</v>
      </c>
      <c r="E7" s="1">
        <v>4</v>
      </c>
      <c r="F7" s="1">
        <f t="shared" si="1"/>
        <v>20</v>
      </c>
      <c r="G7" s="1">
        <v>1</v>
      </c>
      <c r="H7" s="1">
        <v>5</v>
      </c>
      <c r="I7" s="1">
        <v>0</v>
      </c>
      <c r="J7" s="1">
        <v>0</v>
      </c>
      <c r="K7" s="1">
        <v>3</v>
      </c>
      <c r="L7" s="1">
        <v>15</v>
      </c>
      <c r="M7" s="1">
        <v>3</v>
      </c>
      <c r="N7" s="1">
        <v>15</v>
      </c>
      <c r="O7" s="1">
        <v>0</v>
      </c>
      <c r="P7" s="1">
        <v>0</v>
      </c>
      <c r="Q7" s="1">
        <v>80</v>
      </c>
    </row>
    <row r="8" spans="1:17" x14ac:dyDescent="0.35">
      <c r="A8" s="1">
        <v>4</v>
      </c>
      <c r="B8" s="1" t="s">
        <v>1</v>
      </c>
      <c r="C8" s="1">
        <v>10</v>
      </c>
      <c r="D8" s="1">
        <f t="shared" si="0"/>
        <v>40</v>
      </c>
      <c r="E8" s="1">
        <v>1</v>
      </c>
      <c r="F8" s="1">
        <f t="shared" si="1"/>
        <v>4</v>
      </c>
      <c r="G8" s="1">
        <v>0</v>
      </c>
      <c r="H8" s="1">
        <v>0</v>
      </c>
      <c r="I8" s="1">
        <v>3</v>
      </c>
      <c r="J8" s="1">
        <v>12</v>
      </c>
      <c r="K8" s="1">
        <v>7</v>
      </c>
      <c r="L8" s="1">
        <v>28</v>
      </c>
      <c r="M8" s="1">
        <v>1</v>
      </c>
      <c r="N8" s="1">
        <v>4</v>
      </c>
      <c r="O8" s="1">
        <v>3</v>
      </c>
      <c r="P8" s="1">
        <v>12</v>
      </c>
      <c r="Q8" s="1">
        <v>100</v>
      </c>
    </row>
    <row r="9" spans="1:17" x14ac:dyDescent="0.35">
      <c r="A9" s="1">
        <v>3</v>
      </c>
      <c r="B9" s="1" t="s">
        <v>3</v>
      </c>
      <c r="C9" s="1">
        <v>8</v>
      </c>
      <c r="D9" s="1">
        <f t="shared" si="0"/>
        <v>24</v>
      </c>
      <c r="E9" s="1">
        <v>4</v>
      </c>
      <c r="F9" s="1">
        <f t="shared" si="1"/>
        <v>12</v>
      </c>
      <c r="G9" s="1">
        <v>1</v>
      </c>
      <c r="H9" s="1">
        <v>3</v>
      </c>
      <c r="I9" s="1">
        <v>7</v>
      </c>
      <c r="J9" s="1">
        <v>21</v>
      </c>
      <c r="K9" s="1">
        <v>2</v>
      </c>
      <c r="L9" s="1">
        <v>6</v>
      </c>
      <c r="M9" s="1">
        <v>10</v>
      </c>
      <c r="N9" s="1">
        <v>30</v>
      </c>
      <c r="O9" s="1">
        <v>0</v>
      </c>
      <c r="P9" s="1">
        <v>0</v>
      </c>
      <c r="Q9" s="1">
        <v>96</v>
      </c>
    </row>
    <row r="10" spans="1:17" x14ac:dyDescent="0.35">
      <c r="A10" s="1">
        <v>2</v>
      </c>
      <c r="B10" s="1" t="s">
        <v>5</v>
      </c>
      <c r="C10" s="1">
        <v>1</v>
      </c>
      <c r="D10" s="1">
        <f t="shared" si="0"/>
        <v>2</v>
      </c>
      <c r="E10" s="1">
        <v>3</v>
      </c>
      <c r="F10" s="1">
        <f t="shared" si="1"/>
        <v>6</v>
      </c>
      <c r="G10" s="1">
        <v>0</v>
      </c>
      <c r="H10" s="1">
        <v>0</v>
      </c>
      <c r="I10" s="1">
        <v>9</v>
      </c>
      <c r="J10" s="1">
        <v>18</v>
      </c>
      <c r="K10" s="1">
        <v>2</v>
      </c>
      <c r="L10" s="1">
        <v>4</v>
      </c>
      <c r="M10" s="1">
        <v>8</v>
      </c>
      <c r="N10" s="1">
        <v>16</v>
      </c>
      <c r="O10" s="1">
        <v>0</v>
      </c>
      <c r="P10" s="1">
        <v>0</v>
      </c>
      <c r="Q10" s="1">
        <v>46</v>
      </c>
    </row>
    <row r="11" spans="1:17" x14ac:dyDescent="0.35">
      <c r="A11" s="1">
        <v>1</v>
      </c>
      <c r="B11" s="1" t="s">
        <v>2</v>
      </c>
      <c r="C11" s="1">
        <v>1</v>
      </c>
      <c r="D11" s="1">
        <f t="shared" si="0"/>
        <v>1</v>
      </c>
      <c r="E11" s="1">
        <v>1</v>
      </c>
      <c r="F11" s="1">
        <f t="shared" si="1"/>
        <v>1</v>
      </c>
      <c r="G11" s="1">
        <v>0</v>
      </c>
      <c r="H11" s="1">
        <v>0</v>
      </c>
      <c r="I11" s="1">
        <v>4</v>
      </c>
      <c r="J11" s="1">
        <v>4</v>
      </c>
      <c r="K11" s="1">
        <v>0</v>
      </c>
      <c r="L11" s="1">
        <v>0</v>
      </c>
      <c r="M11" s="1">
        <v>7</v>
      </c>
      <c r="N11" s="1">
        <v>7</v>
      </c>
      <c r="O11" s="1">
        <v>3</v>
      </c>
      <c r="P11" s="1">
        <v>3</v>
      </c>
      <c r="Q11" s="1">
        <v>16</v>
      </c>
    </row>
    <row r="12" spans="1:17" x14ac:dyDescent="0.35">
      <c r="A12" s="1">
        <v>0</v>
      </c>
      <c r="B12" s="1" t="s">
        <v>8</v>
      </c>
      <c r="C12" s="1">
        <v>0</v>
      </c>
      <c r="D12" s="1">
        <f t="shared" si="0"/>
        <v>0</v>
      </c>
      <c r="E12" s="1">
        <v>0</v>
      </c>
      <c r="F12" s="1">
        <f t="shared" si="1"/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x14ac:dyDescent="0.35">
      <c r="A13" s="1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>SUM(Q4:Q12)</f>
        <v>680</v>
      </c>
    </row>
    <row r="14" spans="1:17" x14ac:dyDescent="0.35">
      <c r="A14" s="8" t="s">
        <v>67</v>
      </c>
      <c r="B14" s="1"/>
      <c r="C14" s="1">
        <f>SUM(C4:C12)</f>
        <v>32</v>
      </c>
      <c r="D14" s="1">
        <f>SUM(D4:D12)</f>
        <v>137</v>
      </c>
      <c r="E14" s="1">
        <f t="shared" ref="E14:P14" si="2">SUM(E4:E12)</f>
        <v>17</v>
      </c>
      <c r="F14" s="1">
        <f t="shared" si="2"/>
        <v>63</v>
      </c>
      <c r="G14" s="1">
        <f t="shared" si="2"/>
        <v>7</v>
      </c>
      <c r="H14" s="1">
        <f t="shared" si="2"/>
        <v>41</v>
      </c>
      <c r="I14" s="1">
        <f t="shared" si="2"/>
        <v>32</v>
      </c>
      <c r="J14" s="1">
        <f t="shared" si="2"/>
        <v>121</v>
      </c>
      <c r="K14" s="1">
        <f t="shared" si="2"/>
        <v>32</v>
      </c>
      <c r="L14" s="1">
        <f t="shared" si="2"/>
        <v>189</v>
      </c>
      <c r="M14" s="1">
        <f t="shared" si="2"/>
        <v>32</v>
      </c>
      <c r="N14" s="1">
        <f t="shared" si="2"/>
        <v>90</v>
      </c>
      <c r="O14" s="1">
        <f t="shared" si="2"/>
        <v>8</v>
      </c>
      <c r="P14" s="1">
        <f t="shared" si="2"/>
        <v>29</v>
      </c>
      <c r="Q14" s="1">
        <v>160</v>
      </c>
    </row>
    <row r="15" spans="1:17" ht="18.5" x14ac:dyDescent="0.45">
      <c r="A15" s="1" t="s">
        <v>12</v>
      </c>
      <c r="B15" s="1"/>
      <c r="C15" s="1"/>
      <c r="D15" s="2">
        <f>(D14/C14)*12.5</f>
        <v>53.515625</v>
      </c>
      <c r="E15" s="2"/>
      <c r="F15" s="2">
        <f>(F14/E14)*12.5</f>
        <v>46.32352941176471</v>
      </c>
      <c r="G15" s="2"/>
      <c r="H15" s="11">
        <f>(H14/G14)*12.5</f>
        <v>73.214285714285708</v>
      </c>
      <c r="I15" s="11"/>
      <c r="J15" s="11">
        <f t="shared" ref="J15:P15" si="3">(J14/I14)*12.5</f>
        <v>47.265625</v>
      </c>
      <c r="K15" s="11"/>
      <c r="L15" s="11">
        <f t="shared" si="3"/>
        <v>73.828125</v>
      </c>
      <c r="M15" s="11"/>
      <c r="N15" s="11">
        <f t="shared" si="3"/>
        <v>35.15625</v>
      </c>
      <c r="O15" s="11"/>
      <c r="P15" s="11">
        <f t="shared" si="3"/>
        <v>45.3125</v>
      </c>
      <c r="Q15" s="11">
        <f>(Q13/Q14)*12.5</f>
        <v>53.125</v>
      </c>
    </row>
    <row r="18" spans="1:19" ht="15.5" x14ac:dyDescent="0.35">
      <c r="A18" s="1"/>
      <c r="B18" s="1"/>
      <c r="C18" s="32" t="s">
        <v>68</v>
      </c>
      <c r="D18" s="33"/>
      <c r="E18" s="33"/>
      <c r="F18" s="33"/>
      <c r="G18" s="33"/>
      <c r="H18" s="33"/>
      <c r="I18" s="33"/>
      <c r="J18" s="33"/>
      <c r="K18" s="33"/>
      <c r="L18" s="34"/>
      <c r="M18" s="12"/>
      <c r="N18" s="12"/>
      <c r="O18" s="12"/>
      <c r="P18" s="12"/>
      <c r="Q18" s="12"/>
      <c r="R18" s="12"/>
      <c r="S18" s="12" t="s">
        <v>69</v>
      </c>
    </row>
    <row r="19" spans="1:19" ht="43.5" x14ac:dyDescent="0.35">
      <c r="A19" s="1"/>
      <c r="B19" s="1"/>
      <c r="C19" s="12" t="s">
        <v>9</v>
      </c>
      <c r="D19" s="12" t="s">
        <v>10</v>
      </c>
      <c r="E19" s="12" t="s">
        <v>70</v>
      </c>
      <c r="F19" s="12" t="s">
        <v>10</v>
      </c>
      <c r="G19" s="12" t="s">
        <v>11</v>
      </c>
      <c r="H19" s="12" t="s">
        <v>10</v>
      </c>
      <c r="I19" s="12" t="s">
        <v>71</v>
      </c>
      <c r="J19" s="12" t="s">
        <v>10</v>
      </c>
      <c r="K19" s="12" t="s">
        <v>72</v>
      </c>
      <c r="L19" s="12" t="s">
        <v>10</v>
      </c>
      <c r="M19" s="12" t="s">
        <v>73</v>
      </c>
      <c r="N19" s="12" t="s">
        <v>10</v>
      </c>
      <c r="O19" s="12" t="s">
        <v>74</v>
      </c>
      <c r="P19" s="12" t="s">
        <v>10</v>
      </c>
      <c r="Q19" s="12" t="s">
        <v>21</v>
      </c>
      <c r="R19" s="12" t="s">
        <v>10</v>
      </c>
      <c r="S19" s="10" t="s">
        <v>75</v>
      </c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>
        <v>8</v>
      </c>
      <c r="B21" s="1" t="s">
        <v>4</v>
      </c>
      <c r="C21" s="1">
        <v>2</v>
      </c>
      <c r="D21" s="1">
        <f>(C21*A21)</f>
        <v>16</v>
      </c>
      <c r="E21" s="1">
        <v>6</v>
      </c>
      <c r="F21" s="1">
        <f>(E21*A21)</f>
        <v>48</v>
      </c>
      <c r="G21" s="1">
        <v>6</v>
      </c>
      <c r="H21" s="1">
        <f>(G21*A21)</f>
        <v>48</v>
      </c>
      <c r="I21" s="1">
        <v>9</v>
      </c>
      <c r="J21" s="1">
        <f>(I21*A21)</f>
        <v>72</v>
      </c>
      <c r="K21" s="1">
        <v>8</v>
      </c>
      <c r="L21" s="1">
        <f>(K21*A21)</f>
        <v>64</v>
      </c>
      <c r="M21" s="1">
        <v>7</v>
      </c>
      <c r="N21" s="1">
        <f>(M21*A21)</f>
        <v>56</v>
      </c>
      <c r="O21" s="1">
        <v>3</v>
      </c>
      <c r="P21" s="1">
        <f>(O21*A21)</f>
        <v>24</v>
      </c>
      <c r="Q21" s="1">
        <v>4</v>
      </c>
      <c r="R21" s="1">
        <f>(Q21*A21)</f>
        <v>32</v>
      </c>
      <c r="S21" s="1">
        <v>328</v>
      </c>
    </row>
    <row r="22" spans="1:19" x14ac:dyDescent="0.35">
      <c r="A22" s="1">
        <v>7</v>
      </c>
      <c r="B22" s="1" t="s">
        <v>0</v>
      </c>
      <c r="C22" s="1">
        <v>7</v>
      </c>
      <c r="D22" s="1">
        <f t="shared" ref="D22:D28" si="4">(C22*A22)</f>
        <v>49</v>
      </c>
      <c r="E22" s="1">
        <v>0</v>
      </c>
      <c r="F22" s="1">
        <f t="shared" ref="F22:F29" si="5">(E22*A22)</f>
        <v>0</v>
      </c>
      <c r="G22" s="1">
        <v>1</v>
      </c>
      <c r="H22" s="1">
        <f t="shared" ref="H22:H29" si="6">(G22*A22)</f>
        <v>7</v>
      </c>
      <c r="I22" s="1">
        <v>5</v>
      </c>
      <c r="J22" s="1">
        <f t="shared" ref="J22:J29" si="7">(I22*A22)</f>
        <v>35</v>
      </c>
      <c r="K22" s="1">
        <v>4</v>
      </c>
      <c r="L22" s="1">
        <f t="shared" ref="L22:L29" si="8">(K22*A22)</f>
        <v>28</v>
      </c>
      <c r="M22" s="1">
        <v>6</v>
      </c>
      <c r="N22" s="1">
        <f t="shared" ref="N22:N29" si="9">(M22*A22)</f>
        <v>42</v>
      </c>
      <c r="O22" s="1">
        <v>5</v>
      </c>
      <c r="P22" s="1">
        <f t="shared" ref="P22:P29" si="10">(O22*A22)</f>
        <v>35</v>
      </c>
      <c r="Q22" s="1">
        <v>3</v>
      </c>
      <c r="R22" s="1">
        <f t="shared" ref="R22:R29" si="11">(Q22*A22)</f>
        <v>21</v>
      </c>
      <c r="S22" s="1">
        <v>196</v>
      </c>
    </row>
    <row r="23" spans="1:19" x14ac:dyDescent="0.35">
      <c r="A23" s="1">
        <v>6</v>
      </c>
      <c r="B23" s="1" t="s">
        <v>6</v>
      </c>
      <c r="C23" s="1">
        <v>8</v>
      </c>
      <c r="D23" s="1">
        <f t="shared" si="4"/>
        <v>48</v>
      </c>
      <c r="E23" s="1">
        <v>3</v>
      </c>
      <c r="F23" s="1">
        <f t="shared" si="5"/>
        <v>18</v>
      </c>
      <c r="G23" s="1">
        <v>1</v>
      </c>
      <c r="H23" s="1">
        <f t="shared" si="6"/>
        <v>6</v>
      </c>
      <c r="I23" s="1">
        <v>6</v>
      </c>
      <c r="J23" s="1">
        <f t="shared" si="7"/>
        <v>36</v>
      </c>
      <c r="K23" s="1">
        <v>6</v>
      </c>
      <c r="L23" s="1">
        <f t="shared" si="8"/>
        <v>36</v>
      </c>
      <c r="M23" s="1">
        <v>3</v>
      </c>
      <c r="N23" s="1">
        <f t="shared" si="9"/>
        <v>18</v>
      </c>
      <c r="O23" s="1">
        <v>1</v>
      </c>
      <c r="P23" s="1">
        <f t="shared" si="10"/>
        <v>6</v>
      </c>
      <c r="Q23" s="1">
        <v>6</v>
      </c>
      <c r="R23" s="1">
        <f t="shared" si="11"/>
        <v>36</v>
      </c>
      <c r="S23" s="1">
        <v>168</v>
      </c>
    </row>
    <row r="24" spans="1:19" x14ac:dyDescent="0.35">
      <c r="A24" s="1">
        <v>5</v>
      </c>
      <c r="B24" s="1" t="s">
        <v>7</v>
      </c>
      <c r="C24" s="1">
        <v>5</v>
      </c>
      <c r="D24" s="1">
        <f t="shared" si="4"/>
        <v>25</v>
      </c>
      <c r="E24" s="1">
        <v>2</v>
      </c>
      <c r="F24" s="1">
        <f t="shared" si="5"/>
        <v>10</v>
      </c>
      <c r="G24" s="1">
        <v>5</v>
      </c>
      <c r="H24" s="1">
        <f t="shared" si="6"/>
        <v>25</v>
      </c>
      <c r="I24" s="1">
        <v>8</v>
      </c>
      <c r="J24" s="1">
        <f t="shared" si="7"/>
        <v>40</v>
      </c>
      <c r="K24" s="1">
        <v>4</v>
      </c>
      <c r="L24" s="1">
        <f t="shared" si="8"/>
        <v>20</v>
      </c>
      <c r="M24" s="1">
        <v>2</v>
      </c>
      <c r="N24" s="1">
        <f t="shared" si="9"/>
        <v>10</v>
      </c>
      <c r="O24" s="1">
        <v>3</v>
      </c>
      <c r="P24" s="1">
        <f t="shared" si="10"/>
        <v>15</v>
      </c>
      <c r="Q24" s="1">
        <v>7</v>
      </c>
      <c r="R24" s="1">
        <f t="shared" si="11"/>
        <v>35</v>
      </c>
      <c r="S24" s="1">
        <v>135</v>
      </c>
    </row>
    <row r="25" spans="1:19" x14ac:dyDescent="0.35">
      <c r="A25" s="1">
        <v>4</v>
      </c>
      <c r="B25" s="1" t="s">
        <v>1</v>
      </c>
      <c r="C25" s="1">
        <v>9</v>
      </c>
      <c r="D25" s="1">
        <f t="shared" si="4"/>
        <v>36</v>
      </c>
      <c r="E25" s="1">
        <v>3</v>
      </c>
      <c r="F25" s="1">
        <f t="shared" si="5"/>
        <v>12</v>
      </c>
      <c r="G25" s="1">
        <v>5</v>
      </c>
      <c r="H25" s="1">
        <f t="shared" si="6"/>
        <v>20</v>
      </c>
      <c r="I25" s="1">
        <v>4</v>
      </c>
      <c r="J25" s="1">
        <f t="shared" si="7"/>
        <v>16</v>
      </c>
      <c r="K25" s="1">
        <v>7</v>
      </c>
      <c r="L25" s="1">
        <f t="shared" si="8"/>
        <v>28</v>
      </c>
      <c r="M25" s="1">
        <v>0</v>
      </c>
      <c r="N25" s="1">
        <f t="shared" si="9"/>
        <v>0</v>
      </c>
      <c r="O25" s="1">
        <v>1</v>
      </c>
      <c r="P25" s="1">
        <f t="shared" si="10"/>
        <v>4</v>
      </c>
      <c r="Q25" s="1">
        <v>4</v>
      </c>
      <c r="R25" s="1">
        <f t="shared" si="11"/>
        <v>16</v>
      </c>
      <c r="S25" s="1">
        <v>116</v>
      </c>
    </row>
    <row r="26" spans="1:19" x14ac:dyDescent="0.35">
      <c r="A26" s="1">
        <v>3</v>
      </c>
      <c r="B26" s="1" t="s">
        <v>3</v>
      </c>
      <c r="C26" s="1">
        <v>5</v>
      </c>
      <c r="D26" s="1">
        <f t="shared" si="4"/>
        <v>15</v>
      </c>
      <c r="E26" s="1">
        <v>0</v>
      </c>
      <c r="F26" s="1">
        <f t="shared" si="5"/>
        <v>0</v>
      </c>
      <c r="G26" s="1">
        <v>5</v>
      </c>
      <c r="H26" s="1">
        <f t="shared" si="6"/>
        <v>15</v>
      </c>
      <c r="I26" s="1">
        <v>4</v>
      </c>
      <c r="J26" s="1">
        <f t="shared" si="7"/>
        <v>12</v>
      </c>
      <c r="K26" s="1">
        <v>7</v>
      </c>
      <c r="L26" s="1">
        <f t="shared" si="8"/>
        <v>21</v>
      </c>
      <c r="M26" s="1">
        <v>0</v>
      </c>
      <c r="N26" s="1">
        <f t="shared" si="9"/>
        <v>0</v>
      </c>
      <c r="O26" s="1">
        <v>6</v>
      </c>
      <c r="P26" s="1">
        <f t="shared" si="10"/>
        <v>18</v>
      </c>
      <c r="Q26" s="1">
        <v>6</v>
      </c>
      <c r="R26" s="1">
        <f t="shared" si="11"/>
        <v>18</v>
      </c>
      <c r="S26" s="1">
        <v>81</v>
      </c>
    </row>
    <row r="27" spans="1:19" x14ac:dyDescent="0.35">
      <c r="A27" s="1">
        <v>2</v>
      </c>
      <c r="B27" s="1" t="s">
        <v>5</v>
      </c>
      <c r="C27" s="1">
        <v>3</v>
      </c>
      <c r="D27" s="1">
        <f t="shared" si="4"/>
        <v>6</v>
      </c>
      <c r="E27" s="1">
        <v>0</v>
      </c>
      <c r="F27" s="1">
        <f t="shared" si="5"/>
        <v>0</v>
      </c>
      <c r="G27" s="1">
        <v>1</v>
      </c>
      <c r="H27" s="1">
        <f t="shared" si="6"/>
        <v>2</v>
      </c>
      <c r="I27" s="1">
        <v>3</v>
      </c>
      <c r="J27" s="1">
        <f t="shared" si="7"/>
        <v>6</v>
      </c>
      <c r="K27" s="1">
        <v>3</v>
      </c>
      <c r="L27" s="1">
        <f t="shared" si="8"/>
        <v>6</v>
      </c>
      <c r="M27" s="1">
        <v>0</v>
      </c>
      <c r="N27" s="1">
        <f t="shared" si="9"/>
        <v>0</v>
      </c>
      <c r="O27" s="1">
        <v>1</v>
      </c>
      <c r="P27" s="1">
        <f t="shared" si="10"/>
        <v>2</v>
      </c>
      <c r="Q27" s="1">
        <v>7</v>
      </c>
      <c r="R27" s="1">
        <f t="shared" si="11"/>
        <v>14</v>
      </c>
      <c r="S27" s="1">
        <v>22</v>
      </c>
    </row>
    <row r="28" spans="1:19" x14ac:dyDescent="0.35">
      <c r="A28" s="1">
        <v>1</v>
      </c>
      <c r="B28" s="1" t="s">
        <v>2</v>
      </c>
      <c r="C28" s="1">
        <v>0</v>
      </c>
      <c r="D28" s="1">
        <f t="shared" si="4"/>
        <v>0</v>
      </c>
      <c r="E28" s="1">
        <v>1</v>
      </c>
      <c r="F28" s="1">
        <f t="shared" si="5"/>
        <v>1</v>
      </c>
      <c r="G28" s="1">
        <v>0</v>
      </c>
      <c r="H28" s="1">
        <f t="shared" si="6"/>
        <v>0</v>
      </c>
      <c r="I28" s="1">
        <v>0</v>
      </c>
      <c r="J28" s="1">
        <f t="shared" si="7"/>
        <v>0</v>
      </c>
      <c r="K28" s="1">
        <v>0</v>
      </c>
      <c r="L28" s="1">
        <f t="shared" si="8"/>
        <v>0</v>
      </c>
      <c r="M28" s="1">
        <v>0</v>
      </c>
      <c r="N28" s="1">
        <f t="shared" si="9"/>
        <v>0</v>
      </c>
      <c r="O28" s="1">
        <v>1</v>
      </c>
      <c r="P28" s="1">
        <f t="shared" si="10"/>
        <v>1</v>
      </c>
      <c r="Q28" s="1">
        <v>1</v>
      </c>
      <c r="R28" s="1">
        <f t="shared" si="11"/>
        <v>1</v>
      </c>
      <c r="S28" s="1">
        <v>2</v>
      </c>
    </row>
    <row r="29" spans="1:19" x14ac:dyDescent="0.35">
      <c r="A29" s="1">
        <v>0</v>
      </c>
      <c r="B29" s="1" t="s">
        <v>8</v>
      </c>
      <c r="C29" s="1">
        <v>0</v>
      </c>
      <c r="D29" s="1">
        <f>(C29*A29)</f>
        <v>0</v>
      </c>
      <c r="E29" s="1">
        <v>0</v>
      </c>
      <c r="F29" s="1">
        <f t="shared" si="5"/>
        <v>0</v>
      </c>
      <c r="G29" s="1">
        <v>0</v>
      </c>
      <c r="H29" s="1">
        <f t="shared" si="6"/>
        <v>0</v>
      </c>
      <c r="I29" s="1">
        <v>0</v>
      </c>
      <c r="J29" s="1">
        <f t="shared" si="7"/>
        <v>0</v>
      </c>
      <c r="K29" s="1">
        <v>0</v>
      </c>
      <c r="L29" s="1">
        <f t="shared" si="8"/>
        <v>0</v>
      </c>
      <c r="M29" s="1">
        <v>0</v>
      </c>
      <c r="N29" s="1">
        <f t="shared" si="9"/>
        <v>0</v>
      </c>
      <c r="O29" s="1">
        <v>0</v>
      </c>
      <c r="P29" s="1">
        <f t="shared" si="10"/>
        <v>0</v>
      </c>
      <c r="Q29" s="1">
        <v>0</v>
      </c>
      <c r="R29" s="1">
        <f t="shared" si="11"/>
        <v>0</v>
      </c>
      <c r="S29" s="1">
        <v>0</v>
      </c>
    </row>
    <row r="30" spans="1:19" x14ac:dyDescent="0.35">
      <c r="A30" s="1" t="s">
        <v>13</v>
      </c>
      <c r="B30" s="1"/>
      <c r="C30" s="1">
        <v>39</v>
      </c>
      <c r="D30" s="1">
        <f t="shared" ref="D30:S30" si="12">SUM(D21:D29)</f>
        <v>195</v>
      </c>
      <c r="E30" s="1">
        <f t="shared" si="12"/>
        <v>15</v>
      </c>
      <c r="F30" s="1">
        <f t="shared" si="12"/>
        <v>89</v>
      </c>
      <c r="G30" s="1">
        <f t="shared" si="12"/>
        <v>24</v>
      </c>
      <c r="H30" s="1">
        <f t="shared" si="12"/>
        <v>123</v>
      </c>
      <c r="I30" s="1">
        <f t="shared" si="12"/>
        <v>39</v>
      </c>
      <c r="J30" s="1">
        <f t="shared" si="12"/>
        <v>217</v>
      </c>
      <c r="K30" s="1">
        <f t="shared" si="12"/>
        <v>39</v>
      </c>
      <c r="L30" s="1">
        <f t="shared" si="12"/>
        <v>203</v>
      </c>
      <c r="M30" s="1">
        <f t="shared" si="12"/>
        <v>18</v>
      </c>
      <c r="N30" s="1">
        <f t="shared" si="12"/>
        <v>126</v>
      </c>
      <c r="O30" s="1">
        <f t="shared" si="12"/>
        <v>21</v>
      </c>
      <c r="P30" s="1">
        <f t="shared" si="12"/>
        <v>105</v>
      </c>
      <c r="Q30" s="1">
        <f t="shared" si="12"/>
        <v>38</v>
      </c>
      <c r="R30" s="1">
        <f t="shared" si="12"/>
        <v>173</v>
      </c>
      <c r="S30" s="1">
        <f t="shared" si="12"/>
        <v>1048</v>
      </c>
    </row>
    <row r="31" spans="1:19" x14ac:dyDescent="0.35">
      <c r="A31" s="1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195</v>
      </c>
    </row>
    <row r="32" spans="1:19" ht="18.5" x14ac:dyDescent="0.45">
      <c r="A32" s="13" t="s">
        <v>12</v>
      </c>
      <c r="B32" s="13"/>
      <c r="C32" s="13"/>
      <c r="D32" s="13">
        <f>(D30/C30)*12.5</f>
        <v>62.5</v>
      </c>
      <c r="E32" s="13"/>
      <c r="F32" s="13">
        <f>(F30/E30)*12.5</f>
        <v>74.166666666666671</v>
      </c>
      <c r="G32" s="13"/>
      <c r="H32" s="13">
        <f>(H30/G30)*12.5</f>
        <v>64.0625</v>
      </c>
      <c r="I32" s="13"/>
      <c r="J32" s="13">
        <f>(J30/I30)*12.5</f>
        <v>69.551282051282044</v>
      </c>
      <c r="K32" s="13"/>
      <c r="L32" s="13">
        <f>(L30/K30)*12.5</f>
        <v>65.064102564102569</v>
      </c>
      <c r="M32" s="13"/>
      <c r="N32" s="14">
        <v>87.5</v>
      </c>
      <c r="O32" s="13"/>
      <c r="P32" s="13">
        <v>62.5</v>
      </c>
      <c r="Q32" s="13"/>
      <c r="R32" s="13">
        <f>(R30/Q30)*12.5</f>
        <v>56.907894736842103</v>
      </c>
      <c r="S32" s="15">
        <v>67.2</v>
      </c>
    </row>
  </sheetData>
  <mergeCells count="2">
    <mergeCell ref="B1:K1"/>
    <mergeCell ref="C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 Analysis</vt:lpstr>
      <vt:lpstr>XII Sc Result Analysis</vt:lpstr>
      <vt:lpstr>P.I. f Comm&amp;Sc.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2022-01-31T19:15:07Z</dcterms:modified>
</cp:coreProperties>
</file>